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NG\2023 FINANCIAL REPORTS\FINANCIAL STATEMENTS 2023\9 SEPTEMBER 2023 FS\OTHER QUARTERLY REPORTS\3RD QUARTER 2023 RESTATEMENT OF FS 2022\"/>
    </mc:Choice>
  </mc:AlternateContent>
  <bookViews>
    <workbookView xWindow="0" yWindow="0" windowWidth="28800" windowHeight="12135" activeTab="1"/>
  </bookViews>
  <sheets>
    <sheet name="CONDENSED F6SCF" sheetId="1" r:id="rId1"/>
    <sheet name="DETAILED F6SCF " sheetId="2" r:id="rId2"/>
  </sheets>
  <externalReferences>
    <externalReference r:id="rId3"/>
    <externalReference r:id="rId4"/>
  </externalReferences>
  <definedNames>
    <definedName name="ARMM" localSheetId="0">#REF!</definedName>
    <definedName name="ARMM" localSheetId="1">#REF!</definedName>
    <definedName name="ARMM">#REF!</definedName>
    <definedName name="CAR" localSheetId="0">#REF!</definedName>
    <definedName name="CAR" localSheetId="1">#REF!</definedName>
    <definedName name="CAR">#REF!</definedName>
    <definedName name="CARAGA" localSheetId="0">#REF!</definedName>
    <definedName name="CARAGA" localSheetId="1">#REF!</definedName>
    <definedName name="CARAGA">#REF!</definedName>
    <definedName name="CO" localSheetId="0">#REF!</definedName>
    <definedName name="CO" localSheetId="1">#REF!</definedName>
    <definedName name="CO">#REF!</definedName>
    <definedName name="DOSE" localSheetId="0">#REF!</definedName>
    <definedName name="DOSE" localSheetId="1">#REF!</definedName>
    <definedName name="DOSE">#REF!</definedName>
    <definedName name="FIVE" localSheetId="0">#REF!</definedName>
    <definedName name="FIVE" localSheetId="1">#REF!</definedName>
    <definedName name="FIVE">#REF!</definedName>
    <definedName name="FOUR" localSheetId="0">#REF!</definedName>
    <definedName name="FOUR" localSheetId="1">#REF!</definedName>
    <definedName name="FOUR">#REF!</definedName>
    <definedName name="NCR" localSheetId="0">#REF!</definedName>
    <definedName name="NCR" localSheetId="1">#REF!</definedName>
    <definedName name="NCR">#REF!</definedName>
    <definedName name="NINE" localSheetId="0">#REF!</definedName>
    <definedName name="NINE" localSheetId="1">#REF!</definedName>
    <definedName name="NINE">#REF!</definedName>
    <definedName name="ONE" localSheetId="0">#REF!</definedName>
    <definedName name="ONE" localSheetId="1">#REF!</definedName>
    <definedName name="ONE">#REF!</definedName>
    <definedName name="ONSE" localSheetId="0">#REF!</definedName>
    <definedName name="ONSE" localSheetId="1">#REF!</definedName>
    <definedName name="ONSE">#REF!</definedName>
    <definedName name="OTSO" localSheetId="0">#REF!</definedName>
    <definedName name="OTSO" localSheetId="1">#REF!</definedName>
    <definedName name="OTSO">#REF!</definedName>
    <definedName name="_xlnm.Print_Area" localSheetId="0">'CONDENSED F6SCF'!$A$1:$J$50</definedName>
    <definedName name="_xlnm.Print_Area" localSheetId="1">'DETAILED F6SCF '!$A$1:$J$51</definedName>
    <definedName name="ROCO" localSheetId="0">#REF!</definedName>
    <definedName name="ROCO" localSheetId="1">#REF!</definedName>
    <definedName name="ROCO">#REF!</definedName>
    <definedName name="SEVEN" localSheetId="0">#REF!</definedName>
    <definedName name="SEVEN" localSheetId="1">#REF!</definedName>
    <definedName name="SEVEN">#REF!</definedName>
    <definedName name="SIX" localSheetId="0">#REF!</definedName>
    <definedName name="SIX" localSheetId="1">#REF!</definedName>
    <definedName name="SIX">#REF!</definedName>
    <definedName name="TEN" localSheetId="0">#REF!</definedName>
    <definedName name="TEN" localSheetId="1">#REF!</definedName>
    <definedName name="TEN">#REF!</definedName>
    <definedName name="THREE" localSheetId="0">#REF!</definedName>
    <definedName name="THREE" localSheetId="1">#REF!</definedName>
    <definedName name="THREE">#REF!</definedName>
    <definedName name="TWO" localSheetId="0">#REF!</definedName>
    <definedName name="TWO" localSheetId="1">#REF!</definedName>
    <definedName name="TWO">#REF!</definedName>
  </definedNames>
  <calcPr calcId="152511"/>
</workbook>
</file>

<file path=xl/calcChain.xml><?xml version="1.0" encoding="utf-8"?>
<calcChain xmlns="http://schemas.openxmlformats.org/spreadsheetml/2006/main">
  <c r="I42" i="2" l="1"/>
  <c r="I39" i="2" l="1"/>
  <c r="I20" i="2" l="1"/>
  <c r="J54" i="2" l="1"/>
  <c r="J42" i="2"/>
  <c r="J39" i="1" l="1"/>
  <c r="J20" i="1"/>
  <c r="A41" i="1" l="1"/>
  <c r="A39" i="1"/>
  <c r="I39" i="1"/>
  <c r="I20" i="1"/>
  <c r="I26" i="1" s="1"/>
  <c r="A5" i="1"/>
  <c r="J34" i="2" l="1"/>
  <c r="I34" i="2"/>
  <c r="J26" i="2"/>
  <c r="I26" i="2"/>
  <c r="I36" i="2" l="1"/>
  <c r="I41" i="2" s="1"/>
  <c r="J36" i="2"/>
  <c r="J41" i="2" s="1"/>
  <c r="I43" i="2" l="1"/>
  <c r="O42" i="2"/>
  <c r="J34" i="1"/>
  <c r="I34" i="1"/>
  <c r="J26" i="1"/>
  <c r="J36" i="1" l="1"/>
  <c r="J41" i="1" s="1"/>
  <c r="J42" i="1" s="1"/>
  <c r="I36" i="1"/>
  <c r="I41" i="1" s="1"/>
  <c r="I42" i="1" s="1"/>
  <c r="I43" i="1" l="1"/>
</calcChain>
</file>

<file path=xl/sharedStrings.xml><?xml version="1.0" encoding="utf-8"?>
<sst xmlns="http://schemas.openxmlformats.org/spreadsheetml/2006/main" count="78" uniqueCount="41">
  <si>
    <t>DEPARTMENT OF SOCIAL WELFARE &amp; DEVELOPMENT</t>
  </si>
  <si>
    <t>Field Office No. 10</t>
  </si>
  <si>
    <t xml:space="preserve"> </t>
  </si>
  <si>
    <t>Cash Flow from Operating Activities:</t>
  </si>
  <si>
    <t>Cash Inflows:</t>
  </si>
  <si>
    <t>P</t>
  </si>
  <si>
    <t>Rollback Collections from SEA-K Associations</t>
  </si>
  <si>
    <t>Fund Transferred from CO</t>
  </si>
  <si>
    <t xml:space="preserve">          Tindahan Natin (TNP)-RSF</t>
  </si>
  <si>
    <t xml:space="preserve">          SEA-Kaunlaran-RSF</t>
  </si>
  <si>
    <t>Transfer from SEA-K Rollback Collections</t>
  </si>
  <si>
    <t>Repayments SRSF</t>
  </si>
  <si>
    <t>Reversal of service charges</t>
  </si>
  <si>
    <t>Other Cash Deposits</t>
  </si>
  <si>
    <t>Receipt of Cash for SEA-K Kabayan</t>
  </si>
  <si>
    <t>Rollback Collections from TNP</t>
  </si>
  <si>
    <t>SRSF-IDPS initial deposit</t>
  </si>
  <si>
    <t xml:space="preserve">       Total Cash Inflows</t>
  </si>
  <si>
    <t>Cash Outflows:</t>
  </si>
  <si>
    <t>Release of Funds to SEA - K Associations</t>
  </si>
  <si>
    <t>Service Charge, (Below minimum)</t>
  </si>
  <si>
    <t>Interest Income remittance</t>
  </si>
  <si>
    <t>Fund Transfer back to BTr</t>
  </si>
  <si>
    <t>Service Charge, Checkbooks</t>
  </si>
  <si>
    <t xml:space="preserve">       Total Cash Outflows</t>
  </si>
  <si>
    <t>Cash Provided by Operating Activities</t>
  </si>
  <si>
    <t>Add: Adjustment Prior Years</t>
  </si>
  <si>
    <t>Certified Correct:</t>
  </si>
  <si>
    <t>HANILYN T. CIMAFRANCA, CPA</t>
  </si>
  <si>
    <t>Accountant III</t>
  </si>
  <si>
    <t>Interest Income Received SRSF</t>
  </si>
  <si>
    <t xml:space="preserve"> CONDENSED STATEMENT OF CASH FLOWS</t>
  </si>
  <si>
    <t xml:space="preserve"> DETAILED STATEMENT OF CASH FLOWS</t>
  </si>
  <si>
    <t>Fund Cluster  6</t>
  </si>
  <si>
    <t>Fund Cluster 6</t>
  </si>
  <si>
    <t>Cash Balance, Ending DECEMBER 31, 2022</t>
  </si>
  <si>
    <t>As at DECEMBER 31, 2022</t>
  </si>
  <si>
    <t>2021 as Restated</t>
  </si>
  <si>
    <t xml:space="preserve">2022 as Restated </t>
  </si>
  <si>
    <t>2022 as Restated</t>
  </si>
  <si>
    <t>Add: Cash Balance, Beginning January 1, 2022 as Restated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</si>
</sst>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[$-409]mmmm\ d\,\ yy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i/>
      <sz val="11"/>
      <name val="Arial Narrow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1"/>
      <color theme="0"/>
      <name val="Arial Narrow"/>
      <family val="2"/>
    </font>
    <font>
      <sz val="11"/>
      <name val="Arial"/>
      <family val="2"/>
    </font>
    <font>
      <sz val="8"/>
      <color indexed="8"/>
      <name val="Arial"/>
      <family val="2"/>
    </font>
    <font>
      <sz val="11"/>
      <color rgb="FFFF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1">
    <xf numFmtId="0" fontId="0" fillId="0" borderId="0"/>
    <xf numFmtId="164" fontId="8" fillId="0" borderId="0" applyFont="0" applyFill="0" applyBorder="0" applyAlignment="0" applyProtection="0"/>
    <xf numFmtId="0" fontId="2" fillId="0" borderId="0"/>
    <xf numFmtId="164" fontId="7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1" fillId="0" borderId="0"/>
    <xf numFmtId="165" fontId="8" fillId="0" borderId="0"/>
    <xf numFmtId="165" fontId="2" fillId="0" borderId="0"/>
    <xf numFmtId="165" fontId="1" fillId="0" borderId="0"/>
    <xf numFmtId="165" fontId="1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165" fontId="2" fillId="0" borderId="0"/>
    <xf numFmtId="165" fontId="1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89">
    <xf numFmtId="0" fontId="0" fillId="0" borderId="0" xfId="0"/>
    <xf numFmtId="0" fontId="3" fillId="2" borderId="0" xfId="2" applyFont="1" applyFill="1"/>
    <xf numFmtId="0" fontId="3" fillId="2" borderId="0" xfId="2" applyFont="1" applyFill="1" applyAlignment="1">
      <alignment horizontal="right"/>
    </xf>
    <xf numFmtId="0" fontId="3" fillId="2" borderId="0" xfId="2" applyFont="1" applyFill="1" applyBorder="1" applyAlignment="1">
      <alignment horizontal="right"/>
    </xf>
    <xf numFmtId="0" fontId="4" fillId="2" borderId="0" xfId="2" quotePrefix="1" applyFont="1" applyFill="1" applyAlignment="1">
      <alignment horizontal="center"/>
    </xf>
    <xf numFmtId="0" fontId="4" fillId="2" borderId="0" xfId="2" applyFont="1" applyFill="1"/>
    <xf numFmtId="0" fontId="5" fillId="2" borderId="0" xfId="2" applyFont="1" applyFill="1"/>
    <xf numFmtId="0" fontId="6" fillId="2" borderId="0" xfId="2" applyFont="1" applyFill="1"/>
    <xf numFmtId="164" fontId="3" fillId="2" borderId="0" xfId="3" applyFont="1" applyFill="1"/>
    <xf numFmtId="164" fontId="3" fillId="2" borderId="0" xfId="1" applyFont="1" applyFill="1"/>
    <xf numFmtId="164" fontId="3" fillId="2" borderId="1" xfId="3" applyFont="1" applyFill="1" applyBorder="1"/>
    <xf numFmtId="164" fontId="4" fillId="2" borderId="2" xfId="2" applyNumberFormat="1" applyFont="1" applyFill="1" applyBorder="1"/>
    <xf numFmtId="164" fontId="9" fillId="2" borderId="0" xfId="3" applyFont="1" applyFill="1"/>
    <xf numFmtId="164" fontId="9" fillId="2" borderId="0" xfId="2" applyNumberFormat="1" applyFont="1" applyFill="1"/>
    <xf numFmtId="164" fontId="3" fillId="2" borderId="0" xfId="2" applyNumberFormat="1" applyFont="1" applyFill="1"/>
    <xf numFmtId="164" fontId="4" fillId="2" borderId="3" xfId="2" applyNumberFormat="1" applyFont="1" applyFill="1" applyBorder="1"/>
    <xf numFmtId="164" fontId="3" fillId="2" borderId="0" xfId="3" applyFont="1" applyFill="1" applyBorder="1"/>
    <xf numFmtId="164" fontId="4" fillId="0" borderId="0" xfId="3" applyFont="1" applyFill="1" applyBorder="1"/>
    <xf numFmtId="0" fontId="4" fillId="2" borderId="0" xfId="2" applyFont="1" applyFill="1" applyAlignment="1">
      <alignment horizontal="right"/>
    </xf>
    <xf numFmtId="0" fontId="4" fillId="2" borderId="0" xfId="2" applyFont="1" applyFill="1" applyBorder="1" applyAlignment="1">
      <alignment horizontal="right"/>
    </xf>
    <xf numFmtId="164" fontId="4" fillId="2" borderId="4" xfId="2" applyNumberFormat="1" applyFont="1" applyFill="1" applyBorder="1"/>
    <xf numFmtId="164" fontId="3" fillId="2" borderId="0" xfId="3" applyNumberFormat="1" applyFont="1" applyFill="1"/>
    <xf numFmtId="0" fontId="3" fillId="2" borderId="0" xfId="4" applyFont="1" applyFill="1"/>
    <xf numFmtId="0" fontId="3" fillId="2" borderId="0" xfId="5" applyFont="1" applyFill="1" applyBorder="1" applyAlignment="1">
      <alignment horizontal="right"/>
    </xf>
    <xf numFmtId="164" fontId="3" fillId="2" borderId="0" xfId="6" applyFont="1" applyFill="1" applyBorder="1"/>
    <xf numFmtId="0" fontId="3" fillId="2" borderId="0" xfId="5" applyFont="1" applyFill="1" applyBorder="1" applyAlignment="1">
      <alignment horizontal="center"/>
    </xf>
    <xf numFmtId="0" fontId="4" fillId="3" borderId="0" xfId="2" applyFont="1" applyFill="1"/>
    <xf numFmtId="0" fontId="4" fillId="3" borderId="0" xfId="4" applyFont="1" applyFill="1"/>
    <xf numFmtId="0" fontId="4" fillId="3" borderId="0" xfId="5" applyFont="1" applyFill="1" applyBorder="1" applyAlignment="1">
      <alignment horizontal="center"/>
    </xf>
    <xf numFmtId="0" fontId="4" fillId="3" borderId="0" xfId="7" applyFont="1" applyFill="1" applyBorder="1" applyAlignment="1">
      <alignment horizontal="center"/>
    </xf>
    <xf numFmtId="0" fontId="3" fillId="3" borderId="0" xfId="2" applyFont="1" applyFill="1"/>
    <xf numFmtId="0" fontId="3" fillId="3" borderId="0" xfId="4" applyFont="1" applyFill="1"/>
    <xf numFmtId="0" fontId="3" fillId="3" borderId="0" xfId="5" applyFont="1" applyFill="1" applyBorder="1" applyAlignment="1">
      <alignment horizontal="center"/>
    </xf>
    <xf numFmtId="0" fontId="3" fillId="3" borderId="0" xfId="7" applyFont="1" applyFill="1" applyBorder="1" applyAlignment="1">
      <alignment horizontal="center"/>
    </xf>
    <xf numFmtId="0" fontId="10" fillId="3" borderId="0" xfId="4" applyFont="1" applyFill="1"/>
    <xf numFmtId="0" fontId="3" fillId="3" borderId="0" xfId="5" applyFont="1" applyFill="1"/>
    <xf numFmtId="0" fontId="3" fillId="3" borderId="0" xfId="5" applyFont="1" applyFill="1" applyAlignment="1">
      <alignment horizontal="center"/>
    </xf>
    <xf numFmtId="164" fontId="3" fillId="3" borderId="0" xfId="6" applyFont="1" applyFill="1"/>
    <xf numFmtId="0" fontId="10" fillId="3" borderId="0" xfId="4" applyFont="1" applyFill="1" applyBorder="1"/>
    <xf numFmtId="0" fontId="3" fillId="2" borderId="0" xfId="2" applyNumberFormat="1" applyFont="1" applyFill="1" applyBorder="1" applyAlignment="1">
      <alignment horizontal="center"/>
    </xf>
    <xf numFmtId="0" fontId="9" fillId="2" borderId="0" xfId="2" applyFont="1" applyFill="1" applyAlignment="1">
      <alignment horizontal="right"/>
    </xf>
    <xf numFmtId="0" fontId="9" fillId="2" borderId="0" xfId="2" applyFont="1" applyFill="1"/>
    <xf numFmtId="164" fontId="12" fillId="2" borderId="0" xfId="3" applyFont="1" applyFill="1"/>
    <xf numFmtId="43" fontId="3" fillId="2" borderId="0" xfId="2" applyNumberFormat="1" applyFont="1" applyFill="1"/>
    <xf numFmtId="0" fontId="3" fillId="0" borderId="0" xfId="2" applyFont="1" applyFill="1"/>
    <xf numFmtId="0" fontId="3" fillId="0" borderId="0" xfId="2" applyNumberFormat="1" applyFont="1" applyFill="1" applyBorder="1" applyAlignment="1">
      <alignment horizontal="center"/>
    </xf>
    <xf numFmtId="0" fontId="3" fillId="0" borderId="0" xfId="2" applyFont="1" applyFill="1" applyAlignment="1">
      <alignment horizontal="right"/>
    </xf>
    <xf numFmtId="0" fontId="3" fillId="0" borderId="0" xfId="2" applyFont="1" applyFill="1" applyBorder="1" applyAlignment="1">
      <alignment horizontal="right"/>
    </xf>
    <xf numFmtId="0" fontId="4" fillId="0" borderId="0" xfId="2" quotePrefix="1" applyFont="1" applyFill="1" applyAlignment="1">
      <alignment horizontal="center"/>
    </xf>
    <xf numFmtId="0" fontId="4" fillId="0" borderId="0" xfId="2" applyFont="1" applyFill="1"/>
    <xf numFmtId="0" fontId="5" fillId="0" borderId="0" xfId="2" applyFont="1" applyFill="1"/>
    <xf numFmtId="0" fontId="9" fillId="0" borderId="0" xfId="2" applyFont="1" applyFill="1" applyAlignment="1">
      <alignment horizontal="right"/>
    </xf>
    <xf numFmtId="0" fontId="9" fillId="0" borderId="0" xfId="2" applyFont="1" applyFill="1"/>
    <xf numFmtId="0" fontId="6" fillId="0" borderId="0" xfId="2" applyFont="1" applyFill="1"/>
    <xf numFmtId="164" fontId="9" fillId="0" borderId="0" xfId="3" applyFont="1" applyFill="1"/>
    <xf numFmtId="164" fontId="3" fillId="0" borderId="0" xfId="3" applyFont="1" applyFill="1"/>
    <xf numFmtId="164" fontId="3" fillId="0" borderId="0" xfId="1" applyFont="1" applyFill="1"/>
    <xf numFmtId="164" fontId="3" fillId="0" borderId="0" xfId="3" applyFont="1" applyFill="1" applyBorder="1"/>
    <xf numFmtId="43" fontId="3" fillId="0" borderId="0" xfId="2" applyNumberFormat="1" applyFont="1" applyFill="1"/>
    <xf numFmtId="164" fontId="4" fillId="0" borderId="2" xfId="2" applyNumberFormat="1" applyFont="1" applyFill="1" applyBorder="1"/>
    <xf numFmtId="164" fontId="9" fillId="0" borderId="0" xfId="2" applyNumberFormat="1" applyFont="1" applyFill="1"/>
    <xf numFmtId="164" fontId="3" fillId="0" borderId="0" xfId="2" applyNumberFormat="1" applyFont="1" applyFill="1"/>
    <xf numFmtId="164" fontId="4" fillId="0" borderId="3" xfId="2" applyNumberFormat="1" applyFont="1" applyFill="1" applyBorder="1"/>
    <xf numFmtId="0" fontId="4" fillId="0" borderId="0" xfId="2" applyFont="1" applyFill="1" applyAlignment="1">
      <alignment horizontal="right"/>
    </xf>
    <xf numFmtId="0" fontId="4" fillId="0" borderId="0" xfId="2" applyFont="1" applyFill="1" applyBorder="1" applyAlignment="1">
      <alignment horizontal="right"/>
    </xf>
    <xf numFmtId="164" fontId="4" fillId="0" borderId="4" xfId="2" applyNumberFormat="1" applyFont="1" applyFill="1" applyBorder="1"/>
    <xf numFmtId="164" fontId="12" fillId="0" borderId="0" xfId="3" applyFont="1" applyFill="1"/>
    <xf numFmtId="164" fontId="3" fillId="0" borderId="0" xfId="3" applyNumberFormat="1" applyFont="1" applyFill="1"/>
    <xf numFmtId="0" fontId="3" fillId="0" borderId="0" xfId="4" applyFont="1" applyFill="1"/>
    <xf numFmtId="0" fontId="3" fillId="0" borderId="0" xfId="5" applyFont="1" applyFill="1" applyBorder="1" applyAlignment="1">
      <alignment horizontal="right"/>
    </xf>
    <xf numFmtId="164" fontId="3" fillId="0" borderId="0" xfId="6" applyFont="1" applyFill="1" applyBorder="1"/>
    <xf numFmtId="0" fontId="3" fillId="0" borderId="0" xfId="5" applyFont="1" applyFill="1" applyBorder="1" applyAlignment="1">
      <alignment horizontal="center"/>
    </xf>
    <xf numFmtId="0" fontId="4" fillId="0" borderId="0" xfId="4" applyFont="1" applyFill="1"/>
    <xf numFmtId="0" fontId="4" fillId="0" borderId="0" xfId="5" applyFont="1" applyFill="1" applyBorder="1" applyAlignment="1">
      <alignment horizontal="center"/>
    </xf>
    <xf numFmtId="0" fontId="4" fillId="0" borderId="0" xfId="7" applyFont="1" applyFill="1" applyBorder="1" applyAlignment="1">
      <alignment horizontal="center"/>
    </xf>
    <xf numFmtId="0" fontId="3" fillId="0" borderId="0" xfId="7" applyFont="1" applyFill="1" applyBorder="1" applyAlignment="1">
      <alignment horizontal="center"/>
    </xf>
    <xf numFmtId="0" fontId="10" fillId="0" borderId="0" xfId="4" applyFont="1" applyFill="1"/>
    <xf numFmtId="0" fontId="3" fillId="0" borderId="0" xfId="5" applyFont="1" applyFill="1"/>
    <xf numFmtId="0" fontId="3" fillId="0" borderId="0" xfId="5" applyFont="1" applyFill="1" applyAlignment="1">
      <alignment horizontal="center"/>
    </xf>
    <xf numFmtId="164" fontId="3" fillId="0" borderId="0" xfId="6" applyFont="1" applyFill="1"/>
    <xf numFmtId="0" fontId="10" fillId="0" borderId="0" xfId="4" applyFont="1" applyFill="1" applyBorder="1"/>
    <xf numFmtId="0" fontId="3" fillId="2" borderId="0" xfId="2" applyNumberFormat="1" applyFont="1" applyFill="1" applyBorder="1" applyAlignment="1">
      <alignment horizontal="center"/>
    </xf>
    <xf numFmtId="165" fontId="3" fillId="2" borderId="0" xfId="2" applyNumberFormat="1" applyFont="1" applyFill="1" applyBorder="1" applyAlignment="1">
      <alignment horizontal="center"/>
    </xf>
    <xf numFmtId="0" fontId="4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165" fontId="3" fillId="0" borderId="0" xfId="2" applyNumberFormat="1" applyFont="1" applyFill="1" applyBorder="1" applyAlignment="1">
      <alignment horizontal="center"/>
    </xf>
    <xf numFmtId="0" fontId="3" fillId="0" borderId="0" xfId="2" applyNumberFormat="1" applyFont="1" applyFill="1" applyBorder="1" applyAlignment="1">
      <alignment horizontal="center"/>
    </xf>
  </cellXfs>
  <cellStyles count="61">
    <cellStyle name="Comma" xfId="1" builtinId="3"/>
    <cellStyle name="Comma 10" xfId="6"/>
    <cellStyle name="Comma 11" xfId="8"/>
    <cellStyle name="Comma 12" xfId="9"/>
    <cellStyle name="Comma 13" xfId="3"/>
    <cellStyle name="Comma 14" xfId="10"/>
    <cellStyle name="Comma 15" xfId="11"/>
    <cellStyle name="Comma 15 2" xfId="12"/>
    <cellStyle name="Comma 16" xfId="13"/>
    <cellStyle name="Comma 17" xfId="14"/>
    <cellStyle name="Comma 17 2" xfId="15"/>
    <cellStyle name="Comma 18" xfId="16"/>
    <cellStyle name="Comma 2" xfId="17"/>
    <cellStyle name="Comma 2 2" xfId="18"/>
    <cellStyle name="Comma 2 3" xfId="19"/>
    <cellStyle name="Comma 3" xfId="20"/>
    <cellStyle name="Comma 3 2" xfId="21"/>
    <cellStyle name="Comma 3 3" xfId="22"/>
    <cellStyle name="Comma 4" xfId="23"/>
    <cellStyle name="Comma 5" xfId="24"/>
    <cellStyle name="Comma 5 2" xfId="25"/>
    <cellStyle name="Comma 6" xfId="26"/>
    <cellStyle name="Comma 7" xfId="27"/>
    <cellStyle name="Comma 8" xfId="28"/>
    <cellStyle name="Comma 9" xfId="29"/>
    <cellStyle name="Normal" xfId="0" builtinId="0"/>
    <cellStyle name="Normal 10" xfId="30"/>
    <cellStyle name="Normal 10 2" xfId="4"/>
    <cellStyle name="Normal 11" xfId="31"/>
    <cellStyle name="Normal 11 2" xfId="5"/>
    <cellStyle name="Normal 11_1. FUND 101 Financial Reports 2011" xfId="32"/>
    <cellStyle name="Normal 12" xfId="33"/>
    <cellStyle name="Normal 13" xfId="34"/>
    <cellStyle name="Normal 14" xfId="35"/>
    <cellStyle name="Normal 15" xfId="36"/>
    <cellStyle name="Normal 16" xfId="37"/>
    <cellStyle name="Normal 16 2" xfId="38"/>
    <cellStyle name="Normal 16 3" xfId="7"/>
    <cellStyle name="Normal 16_GJ - 2011" xfId="39"/>
    <cellStyle name="Normal 17" xfId="40"/>
    <cellStyle name="Normal 17 2" xfId="41"/>
    <cellStyle name="Normal 18" xfId="42"/>
    <cellStyle name="Normal 19" xfId="43"/>
    <cellStyle name="Normal 2" xfId="44"/>
    <cellStyle name="Normal 2 2" xfId="45"/>
    <cellStyle name="Normal 2 3" xfId="46"/>
    <cellStyle name="Normal 2_Transmittal" xfId="47"/>
    <cellStyle name="Normal 3" xfId="48"/>
    <cellStyle name="Normal 3 2" xfId="49"/>
    <cellStyle name="Normal 3_Transmittal 2010" xfId="50"/>
    <cellStyle name="Normal 4" xfId="51"/>
    <cellStyle name="Normal 5" xfId="52"/>
    <cellStyle name="Normal 6" xfId="53"/>
    <cellStyle name="Normal 7" xfId="54"/>
    <cellStyle name="Normal 7 2" xfId="55"/>
    <cellStyle name="Normal 7_1. FUND 101 Financial Reports 2011" xfId="56"/>
    <cellStyle name="Normal 8" xfId="57"/>
    <cellStyle name="Normal 9" xfId="58"/>
    <cellStyle name="Normal_Fund 161 financial reports-2010_Fund 161 financial reports-2011" xfId="2"/>
    <cellStyle name="Percent 2" xfId="59"/>
    <cellStyle name="Percent 3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LANIE's\AO%20IV\Fund%20Clusters%202018.mel\FC6.mel\10%20Monthly%20Transmittal%20-%20October%202017_FC%206%20TB%20and%20F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9.6%20RESTATEMENT%20OF%20FS%20&amp;%20TB%20FC%206%20FOR%203RD%20QUARTER%202023%20-%20NO%20RESTATEM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61SCF-October"/>
      <sheetName val="FC6SCNAE-October"/>
      <sheetName val="F161SGE-June"/>
      <sheetName val="F161SFP-October"/>
      <sheetName val="F161DIS October 2017"/>
      <sheetName val="posttb-October"/>
      <sheetName val="tb-Oct"/>
      <sheetName val="pREtb-September"/>
    </sheetNames>
    <sheetDataSet>
      <sheetData sheetId="0"/>
      <sheetData sheetId="1"/>
      <sheetData sheetId="2"/>
      <sheetData sheetId="3">
        <row r="11">
          <cell r="F11">
            <v>8371967.6399999997</v>
          </cell>
        </row>
      </sheetData>
      <sheetData sheetId="4"/>
      <sheetData sheetId="5"/>
      <sheetData sheetId="6">
        <row r="4">
          <cell r="A4" t="str">
            <v>Fund Cluster 6</v>
          </cell>
        </row>
        <row r="10">
          <cell r="C10">
            <v>8371967.6399999997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Sheet2"/>
      <sheetName val="FC1CIS"/>
      <sheetName val="tb control"/>
      <sheetName val="FC6-Pre TB"/>
      <sheetName val="FC1-Pre TB (2)"/>
      <sheetName val="FC6-Post TB "/>
      <sheetName val="FC1 post tb-June"/>
      <sheetName val="FO X June 2016"/>
    </sheetNames>
    <sheetDataSet>
      <sheetData sheetId="0"/>
      <sheetData sheetId="1">
        <row r="11">
          <cell r="K11">
            <v>35453.97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51"/>
  <sheetViews>
    <sheetView view="pageBreakPreview" zoomScaleNormal="100" zoomScaleSheetLayoutView="100" workbookViewId="0">
      <selection activeCell="C45" sqref="C45"/>
    </sheetView>
  </sheetViews>
  <sheetFormatPr defaultColWidth="9.140625" defaultRowHeight="16.5" x14ac:dyDescent="0.3"/>
  <cols>
    <col min="1" max="1" width="4.7109375" style="1" customWidth="1"/>
    <col min="2" max="2" width="4.140625" style="1" customWidth="1"/>
    <col min="3" max="3" width="36.42578125" style="1" customWidth="1"/>
    <col min="4" max="4" width="5.85546875" style="1" customWidth="1"/>
    <col min="5" max="5" width="3" style="2" customWidth="1"/>
    <col min="6" max="6" width="15.42578125" style="1" bestFit="1" customWidth="1"/>
    <col min="7" max="7" width="1.7109375" style="1" customWidth="1"/>
    <col min="8" max="8" width="2.7109375" style="3" customWidth="1"/>
    <col min="9" max="9" width="22" style="1" customWidth="1"/>
    <col min="10" max="10" width="23.5703125" style="1" hidden="1" customWidth="1"/>
    <col min="11" max="12" width="16" style="1" customWidth="1"/>
    <col min="13" max="16384" width="9.140625" style="1"/>
  </cols>
  <sheetData>
    <row r="1" spans="1:10" x14ac:dyDescent="0.3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4"/>
    </row>
    <row r="2" spans="1:10" x14ac:dyDescent="0.3">
      <c r="A2" s="84" t="s">
        <v>1</v>
      </c>
      <c r="B2" s="84"/>
      <c r="C2" s="84"/>
      <c r="D2" s="84"/>
      <c r="E2" s="84"/>
      <c r="F2" s="84"/>
      <c r="G2" s="84"/>
      <c r="H2" s="84"/>
      <c r="I2" s="84"/>
      <c r="J2" s="84"/>
    </row>
    <row r="3" spans="1:10" x14ac:dyDescent="0.3">
      <c r="A3" s="83" t="s">
        <v>31</v>
      </c>
      <c r="B3" s="83"/>
      <c r="C3" s="83"/>
      <c r="D3" s="83"/>
      <c r="E3" s="83"/>
      <c r="F3" s="83"/>
      <c r="G3" s="83"/>
      <c r="H3" s="83"/>
      <c r="I3" s="83"/>
      <c r="J3" s="83"/>
    </row>
    <row r="4" spans="1:10" x14ac:dyDescent="0.3">
      <c r="A4" s="82" t="s">
        <v>33</v>
      </c>
      <c r="B4" s="82"/>
      <c r="C4" s="82"/>
      <c r="D4" s="82"/>
      <c r="E4" s="82"/>
      <c r="F4" s="82"/>
      <c r="G4" s="82"/>
      <c r="H4" s="82"/>
      <c r="I4" s="82"/>
      <c r="J4" s="82"/>
    </row>
    <row r="5" spans="1:10" x14ac:dyDescent="0.3">
      <c r="A5" s="81" t="str">
        <f>'DETAILED F6SCF '!A5:J5</f>
        <v>As at DECEMBER 31, 2022</v>
      </c>
      <c r="B5" s="81"/>
      <c r="C5" s="81"/>
      <c r="D5" s="81"/>
      <c r="E5" s="81"/>
      <c r="F5" s="81"/>
      <c r="G5" s="81"/>
      <c r="H5" s="81"/>
      <c r="I5" s="81"/>
      <c r="J5" s="81"/>
    </row>
    <row r="6" spans="1:10" x14ac:dyDescent="0.3">
      <c r="A6" s="39"/>
      <c r="B6" s="39"/>
      <c r="C6" s="39"/>
      <c r="D6" s="39"/>
      <c r="E6" s="39"/>
      <c r="F6" s="39"/>
      <c r="G6" s="39"/>
      <c r="H6" s="39"/>
      <c r="I6" s="39"/>
      <c r="J6" s="39"/>
    </row>
    <row r="7" spans="1:10" x14ac:dyDescent="0.3">
      <c r="A7" s="39"/>
      <c r="B7" s="39"/>
      <c r="C7" s="39"/>
      <c r="D7" s="39"/>
      <c r="E7" s="39"/>
      <c r="F7" s="39"/>
      <c r="G7" s="39"/>
      <c r="H7" s="39"/>
      <c r="I7" s="39"/>
      <c r="J7" s="39"/>
    </row>
    <row r="8" spans="1:10" x14ac:dyDescent="0.3">
      <c r="A8" s="39"/>
      <c r="B8" s="39"/>
      <c r="C8" s="39"/>
      <c r="D8" s="39"/>
      <c r="E8" s="39"/>
      <c r="F8" s="39"/>
      <c r="G8" s="39"/>
      <c r="H8" s="39"/>
      <c r="I8" s="39"/>
      <c r="J8" s="39"/>
    </row>
    <row r="9" spans="1:10" x14ac:dyDescent="0.3">
      <c r="I9" s="4" t="s">
        <v>39</v>
      </c>
      <c r="J9" s="4">
        <v>2021</v>
      </c>
    </row>
    <row r="10" spans="1:10" x14ac:dyDescent="0.3">
      <c r="A10" s="1" t="s">
        <v>2</v>
      </c>
    </row>
    <row r="11" spans="1:10" x14ac:dyDescent="0.3">
      <c r="A11" s="5" t="s">
        <v>3</v>
      </c>
    </row>
    <row r="13" spans="1:10" x14ac:dyDescent="0.3">
      <c r="B13" s="6" t="s">
        <v>4</v>
      </c>
      <c r="E13" s="40"/>
      <c r="F13" s="41"/>
      <c r="H13" s="3" t="s">
        <v>5</v>
      </c>
    </row>
    <row r="14" spans="1:10" ht="30.75" hidden="1" customHeight="1" x14ac:dyDescent="0.3">
      <c r="C14" s="7" t="s">
        <v>6</v>
      </c>
      <c r="E14" s="40" t="s">
        <v>5</v>
      </c>
      <c r="F14" s="12">
        <v>0</v>
      </c>
    </row>
    <row r="15" spans="1:10" hidden="1" x14ac:dyDescent="0.3">
      <c r="C15" s="7" t="s">
        <v>7</v>
      </c>
      <c r="E15" s="40" t="s">
        <v>5</v>
      </c>
      <c r="F15" s="12"/>
    </row>
    <row r="16" spans="1:10" hidden="1" x14ac:dyDescent="0.3">
      <c r="C16" s="7" t="s">
        <v>8</v>
      </c>
      <c r="F16" s="8"/>
    </row>
    <row r="17" spans="2:12" hidden="1" x14ac:dyDescent="0.3">
      <c r="C17" s="7" t="s">
        <v>9</v>
      </c>
      <c r="F17" s="8"/>
    </row>
    <row r="18" spans="2:12" hidden="1" x14ac:dyDescent="0.3">
      <c r="C18" s="7" t="s">
        <v>10</v>
      </c>
      <c r="F18" s="8"/>
      <c r="I18" s="9"/>
      <c r="J18" s="9"/>
    </row>
    <row r="19" spans="2:12" hidden="1" x14ac:dyDescent="0.3">
      <c r="C19" s="7" t="s">
        <v>11</v>
      </c>
      <c r="F19" s="8"/>
    </row>
    <row r="20" spans="2:12" x14ac:dyDescent="0.3">
      <c r="C20" s="7" t="s">
        <v>30</v>
      </c>
      <c r="F20" s="8"/>
      <c r="I20" s="8">
        <f>'DETAILED F6SCF '!I20</f>
        <v>14.36</v>
      </c>
      <c r="J20" s="8">
        <f>'DETAILED F6SCF '!J20</f>
        <v>17.98</v>
      </c>
    </row>
    <row r="21" spans="2:12" hidden="1" x14ac:dyDescent="0.3">
      <c r="C21" s="7" t="s">
        <v>12</v>
      </c>
      <c r="F21" s="8"/>
    </row>
    <row r="22" spans="2:12" hidden="1" x14ac:dyDescent="0.3">
      <c r="C22" s="7" t="s">
        <v>13</v>
      </c>
      <c r="F22" s="10"/>
      <c r="J22" s="9"/>
    </row>
    <row r="23" spans="2:12" hidden="1" x14ac:dyDescent="0.3">
      <c r="C23" s="7" t="s">
        <v>14</v>
      </c>
      <c r="F23" s="8"/>
      <c r="J23" s="9"/>
    </row>
    <row r="24" spans="2:12" hidden="1" x14ac:dyDescent="0.3">
      <c r="C24" s="7" t="s">
        <v>15</v>
      </c>
      <c r="F24" s="8"/>
    </row>
    <row r="25" spans="2:12" hidden="1" x14ac:dyDescent="0.3">
      <c r="C25" s="7" t="s">
        <v>16</v>
      </c>
      <c r="F25" s="10"/>
    </row>
    <row r="26" spans="2:12" x14ac:dyDescent="0.3">
      <c r="C26" s="6" t="s">
        <v>17</v>
      </c>
      <c r="F26" s="8"/>
      <c r="I26" s="11">
        <f>SUM(I14:I25)</f>
        <v>14.36</v>
      </c>
      <c r="J26" s="11">
        <f>SUM(J14:J25)</f>
        <v>17.98</v>
      </c>
      <c r="K26" s="12"/>
      <c r="L26" s="13"/>
    </row>
    <row r="27" spans="2:12" x14ac:dyDescent="0.3">
      <c r="F27" s="8"/>
      <c r="I27" s="14"/>
      <c r="J27" s="14"/>
    </row>
    <row r="28" spans="2:12" x14ac:dyDescent="0.3">
      <c r="B28" s="6" t="s">
        <v>18</v>
      </c>
      <c r="F28" s="8"/>
      <c r="I28" s="8"/>
      <c r="J28" s="8"/>
    </row>
    <row r="29" spans="2:12" hidden="1" x14ac:dyDescent="0.3">
      <c r="C29" s="7" t="s">
        <v>19</v>
      </c>
      <c r="F29" s="8"/>
      <c r="I29" s="14"/>
      <c r="J29" s="14"/>
    </row>
    <row r="30" spans="2:12" hidden="1" x14ac:dyDescent="0.3">
      <c r="C30" s="7" t="s">
        <v>20</v>
      </c>
      <c r="F30" s="8"/>
      <c r="I30" s="14"/>
      <c r="J30" s="14"/>
    </row>
    <row r="31" spans="2:12" hidden="1" x14ac:dyDescent="0.3">
      <c r="C31" s="7" t="s">
        <v>21</v>
      </c>
      <c r="F31" s="8"/>
      <c r="I31" s="14">
        <v>0</v>
      </c>
      <c r="J31" s="14"/>
    </row>
    <row r="32" spans="2:12" hidden="1" x14ac:dyDescent="0.3">
      <c r="C32" s="7" t="s">
        <v>22</v>
      </c>
      <c r="F32" s="8"/>
      <c r="I32" s="14"/>
      <c r="J32" s="14"/>
    </row>
    <row r="33" spans="1:10" hidden="1" x14ac:dyDescent="0.3">
      <c r="C33" s="7" t="s">
        <v>23</v>
      </c>
      <c r="F33" s="8"/>
      <c r="I33" s="14"/>
      <c r="J33" s="14"/>
    </row>
    <row r="34" spans="1:10" hidden="1" x14ac:dyDescent="0.3">
      <c r="C34" s="6" t="s">
        <v>24</v>
      </c>
      <c r="I34" s="11">
        <f>SUM(I30:I31)</f>
        <v>0</v>
      </c>
      <c r="J34" s="11">
        <f>SUM(J30:J33)</f>
        <v>0</v>
      </c>
    </row>
    <row r="35" spans="1:10" hidden="1" x14ac:dyDescent="0.3"/>
    <row r="36" spans="1:10" x14ac:dyDescent="0.3">
      <c r="A36" s="5" t="s">
        <v>25</v>
      </c>
      <c r="F36" s="14"/>
      <c r="I36" s="15">
        <f>I26-I34</f>
        <v>14.36</v>
      </c>
      <c r="J36" s="15">
        <f>J26+J34</f>
        <v>17.98</v>
      </c>
    </row>
    <row r="37" spans="1:10" hidden="1" x14ac:dyDescent="0.3">
      <c r="A37" s="5" t="s">
        <v>26</v>
      </c>
      <c r="I37" s="8">
        <v>0</v>
      </c>
      <c r="J37" s="8">
        <v>0</v>
      </c>
    </row>
    <row r="38" spans="1:10" x14ac:dyDescent="0.3">
      <c r="A38" s="5"/>
      <c r="I38" s="16"/>
      <c r="J38" s="16"/>
    </row>
    <row r="39" spans="1:10" x14ac:dyDescent="0.3">
      <c r="A39" s="5" t="str">
        <f>'DETAILED F6SCF '!A39</f>
        <v>Add: Cash Balance, Beginning January 1, 2022 as Restated</v>
      </c>
      <c r="I39" s="17">
        <f>'DETAILED F6SCF '!I39</f>
        <v>35439.61</v>
      </c>
      <c r="J39" s="17">
        <f>'DETAILED F6SCF '!J39</f>
        <v>35421.629999999997</v>
      </c>
    </row>
    <row r="40" spans="1:10" x14ac:dyDescent="0.3">
      <c r="A40" s="5"/>
    </row>
    <row r="41" spans="1:10" s="5" customFormat="1" ht="17.25" thickBot="1" x14ac:dyDescent="0.35">
      <c r="A41" s="5" t="str">
        <f>'DETAILED F6SCF '!A41</f>
        <v>Cash Balance, Ending DECEMBER 31, 2022</v>
      </c>
      <c r="E41" s="18"/>
      <c r="H41" s="19" t="s">
        <v>5</v>
      </c>
      <c r="I41" s="20">
        <f>I36+I39</f>
        <v>35453.97</v>
      </c>
      <c r="J41" s="20">
        <f>J36+J39</f>
        <v>35439.61</v>
      </c>
    </row>
    <row r="42" spans="1:10" ht="17.25" thickTop="1" x14ac:dyDescent="0.3">
      <c r="I42" s="42">
        <f>I41-'DETAILED F6SCF '!I41</f>
        <v>0</v>
      </c>
      <c r="J42" s="43">
        <f>J41-'DETAILED F6SCF '!J41</f>
        <v>0</v>
      </c>
    </row>
    <row r="43" spans="1:10" x14ac:dyDescent="0.3">
      <c r="I43" s="12">
        <f>'[1]tb-Oct'!C10-'CONDENSED F6SCF'!I41</f>
        <v>8336513.6699999999</v>
      </c>
    </row>
    <row r="44" spans="1:10" x14ac:dyDescent="0.3">
      <c r="I44" s="8"/>
    </row>
    <row r="45" spans="1:10" x14ac:dyDescent="0.3">
      <c r="I45" s="21"/>
    </row>
    <row r="46" spans="1:10" x14ac:dyDescent="0.3">
      <c r="D46" s="22"/>
      <c r="E46" s="1"/>
      <c r="F46" s="22"/>
      <c r="G46" s="23" t="s">
        <v>27</v>
      </c>
      <c r="H46" s="24"/>
    </row>
    <row r="47" spans="1:10" x14ac:dyDescent="0.3">
      <c r="D47" s="22"/>
      <c r="E47" s="1"/>
      <c r="F47" s="22"/>
      <c r="G47" s="23"/>
      <c r="H47" s="24"/>
    </row>
    <row r="48" spans="1:10" x14ac:dyDescent="0.3">
      <c r="D48" s="22"/>
      <c r="E48" s="1"/>
      <c r="F48" s="22"/>
      <c r="G48" s="25"/>
      <c r="H48" s="24"/>
    </row>
    <row r="49" spans="2:10" s="5" customFormat="1" x14ac:dyDescent="0.3">
      <c r="B49" s="26"/>
      <c r="C49" s="26"/>
      <c r="D49" s="27"/>
      <c r="E49" s="26"/>
      <c r="F49" s="27"/>
      <c r="G49" s="28"/>
      <c r="H49" s="29" t="s">
        <v>28</v>
      </c>
      <c r="I49" s="26"/>
      <c r="J49" s="26"/>
    </row>
    <row r="50" spans="2:10" x14ac:dyDescent="0.3">
      <c r="B50" s="30"/>
      <c r="C50" s="30"/>
      <c r="D50" s="31"/>
      <c r="E50" s="30"/>
      <c r="F50" s="31"/>
      <c r="G50" s="32"/>
      <c r="H50" s="33" t="s">
        <v>29</v>
      </c>
      <c r="I50" s="30"/>
      <c r="J50" s="30"/>
    </row>
    <row r="51" spans="2:10" x14ac:dyDescent="0.3">
      <c r="B51" s="30"/>
      <c r="C51" s="30"/>
      <c r="D51" s="34"/>
      <c r="E51" s="35"/>
      <c r="F51" s="36"/>
      <c r="G51" s="37"/>
      <c r="H51" s="38"/>
      <c r="I51" s="30"/>
      <c r="J51" s="30"/>
    </row>
  </sheetData>
  <mergeCells count="5">
    <mergeCell ref="A5:J5"/>
    <mergeCell ref="A4:J4"/>
    <mergeCell ref="A3:J3"/>
    <mergeCell ref="A2:J2"/>
    <mergeCell ref="A1:J1"/>
  </mergeCells>
  <printOptions horizontalCentered="1"/>
  <pageMargins left="0.7" right="0.45" top="0.75" bottom="0.75" header="0.3" footer="0.3"/>
  <pageSetup paperSize="9" scale="94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54"/>
  <sheetViews>
    <sheetView tabSelected="1" view="pageBreakPreview" topLeftCell="A4" zoomScaleNormal="100" zoomScaleSheetLayoutView="100" workbookViewId="0">
      <selection activeCell="I54" sqref="I53:I54"/>
    </sheetView>
  </sheetViews>
  <sheetFormatPr defaultColWidth="9.140625" defaultRowHeight="16.5" x14ac:dyDescent="0.3"/>
  <cols>
    <col min="1" max="1" width="4.7109375" style="44" customWidth="1"/>
    <col min="2" max="2" width="4.140625" style="44" customWidth="1"/>
    <col min="3" max="3" width="36.42578125" style="44" customWidth="1"/>
    <col min="4" max="4" width="5.85546875" style="44" customWidth="1"/>
    <col min="5" max="5" width="3" style="46" customWidth="1"/>
    <col min="6" max="6" width="15.42578125" style="44" bestFit="1" customWidth="1"/>
    <col min="7" max="7" width="1.7109375" style="44" customWidth="1"/>
    <col min="8" max="8" width="2.7109375" style="47" customWidth="1"/>
    <col min="9" max="9" width="22" style="44" customWidth="1"/>
    <col min="10" max="10" width="23.5703125" style="44" hidden="1" customWidth="1"/>
    <col min="11" max="12" width="16" style="44" customWidth="1"/>
    <col min="13" max="14" width="9.140625" style="44" customWidth="1"/>
    <col min="15" max="16384" width="9.140625" style="44"/>
  </cols>
  <sheetData>
    <row r="1" spans="1:10" x14ac:dyDescent="0.3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</row>
    <row r="2" spans="1:10" x14ac:dyDescent="0.3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</row>
    <row r="3" spans="1:10" x14ac:dyDescent="0.3">
      <c r="A3" s="86" t="s">
        <v>32</v>
      </c>
      <c r="B3" s="86"/>
      <c r="C3" s="86"/>
      <c r="D3" s="86"/>
      <c r="E3" s="86"/>
      <c r="F3" s="86"/>
      <c r="G3" s="86"/>
      <c r="H3" s="86"/>
      <c r="I3" s="86"/>
      <c r="J3" s="86"/>
    </row>
    <row r="4" spans="1:10" x14ac:dyDescent="0.3">
      <c r="A4" s="87" t="s">
        <v>34</v>
      </c>
      <c r="B4" s="87"/>
      <c r="C4" s="87"/>
      <c r="D4" s="87"/>
      <c r="E4" s="87"/>
      <c r="F4" s="87"/>
      <c r="G4" s="87"/>
      <c r="H4" s="87"/>
      <c r="I4" s="87"/>
      <c r="J4" s="87"/>
    </row>
    <row r="5" spans="1:10" x14ac:dyDescent="0.3">
      <c r="A5" s="88" t="s">
        <v>36</v>
      </c>
      <c r="B5" s="88"/>
      <c r="C5" s="88"/>
      <c r="D5" s="88"/>
      <c r="E5" s="88"/>
      <c r="F5" s="88"/>
      <c r="G5" s="88"/>
      <c r="H5" s="88"/>
      <c r="I5" s="88"/>
      <c r="J5" s="88"/>
    </row>
    <row r="6" spans="1:10" x14ac:dyDescent="0.3">
      <c r="A6" s="45"/>
      <c r="B6" s="45"/>
      <c r="C6" s="45"/>
      <c r="D6" s="45"/>
      <c r="E6" s="45"/>
      <c r="F6" s="45"/>
      <c r="G6" s="45"/>
      <c r="H6" s="45"/>
      <c r="I6" s="45"/>
      <c r="J6" s="45"/>
    </row>
    <row r="7" spans="1:10" x14ac:dyDescent="0.3">
      <c r="A7" s="45"/>
      <c r="B7" s="45"/>
      <c r="C7" s="45"/>
      <c r="D7" s="45"/>
      <c r="E7" s="45"/>
      <c r="F7" s="45"/>
      <c r="G7" s="45"/>
      <c r="H7" s="45"/>
      <c r="I7" s="45"/>
      <c r="J7" s="45"/>
    </row>
    <row r="8" spans="1:10" x14ac:dyDescent="0.3">
      <c r="A8" s="45"/>
      <c r="B8" s="45"/>
      <c r="C8" s="45"/>
      <c r="D8" s="45"/>
      <c r="E8" s="45"/>
      <c r="F8" s="45"/>
      <c r="G8" s="45"/>
      <c r="H8" s="45"/>
      <c r="I8" s="45"/>
      <c r="J8" s="45"/>
    </row>
    <row r="9" spans="1:10" x14ac:dyDescent="0.3">
      <c r="I9" s="48" t="s">
        <v>38</v>
      </c>
      <c r="J9" s="48" t="s">
        <v>37</v>
      </c>
    </row>
    <row r="10" spans="1:10" x14ac:dyDescent="0.3">
      <c r="A10" s="44" t="s">
        <v>2</v>
      </c>
    </row>
    <row r="11" spans="1:10" x14ac:dyDescent="0.3">
      <c r="A11" s="49" t="s">
        <v>3</v>
      </c>
    </row>
    <row r="13" spans="1:10" x14ac:dyDescent="0.3">
      <c r="B13" s="50" t="s">
        <v>4</v>
      </c>
      <c r="E13" s="51"/>
      <c r="F13" s="52"/>
      <c r="H13" s="47" t="s">
        <v>5</v>
      </c>
    </row>
    <row r="14" spans="1:10" hidden="1" x14ac:dyDescent="0.3">
      <c r="C14" s="53" t="s">
        <v>6</v>
      </c>
      <c r="E14" s="51" t="s">
        <v>5</v>
      </c>
      <c r="F14" s="54">
        <v>0</v>
      </c>
    </row>
    <row r="15" spans="1:10" hidden="1" x14ac:dyDescent="0.3">
      <c r="C15" s="53" t="s">
        <v>7</v>
      </c>
      <c r="E15" s="51" t="s">
        <v>5</v>
      </c>
      <c r="F15" s="54"/>
    </row>
    <row r="16" spans="1:10" hidden="1" x14ac:dyDescent="0.3">
      <c r="C16" s="53" t="s">
        <v>8</v>
      </c>
      <c r="F16" s="55"/>
    </row>
    <row r="17" spans="2:14" hidden="1" x14ac:dyDescent="0.3">
      <c r="C17" s="53" t="s">
        <v>9</v>
      </c>
      <c r="F17" s="55"/>
    </row>
    <row r="18" spans="2:14" hidden="1" x14ac:dyDescent="0.3">
      <c r="C18" s="53" t="s">
        <v>10</v>
      </c>
      <c r="F18" s="55"/>
      <c r="I18" s="56"/>
      <c r="J18" s="56"/>
    </row>
    <row r="19" spans="2:14" hidden="1" x14ac:dyDescent="0.3">
      <c r="C19" s="53" t="s">
        <v>11</v>
      </c>
      <c r="F19" s="55"/>
    </row>
    <row r="20" spans="2:14" x14ac:dyDescent="0.3">
      <c r="C20" s="53" t="s">
        <v>30</v>
      </c>
      <c r="F20" s="55"/>
      <c r="I20" s="55">
        <f>10.74+3.62</f>
        <v>14.36</v>
      </c>
      <c r="J20" s="55">
        <v>17.98</v>
      </c>
    </row>
    <row r="21" spans="2:14" hidden="1" x14ac:dyDescent="0.3">
      <c r="C21" s="53" t="s">
        <v>12</v>
      </c>
      <c r="F21" s="57"/>
      <c r="N21" s="58"/>
    </row>
    <row r="22" spans="2:14" hidden="1" x14ac:dyDescent="0.3">
      <c r="C22" s="53" t="s">
        <v>13</v>
      </c>
      <c r="F22" s="57"/>
      <c r="J22" s="56"/>
    </row>
    <row r="23" spans="2:14" hidden="1" x14ac:dyDescent="0.3">
      <c r="C23" s="53" t="s">
        <v>14</v>
      </c>
      <c r="F23" s="57"/>
      <c r="J23" s="56"/>
    </row>
    <row r="24" spans="2:14" hidden="1" x14ac:dyDescent="0.3">
      <c r="C24" s="53" t="s">
        <v>15</v>
      </c>
      <c r="F24" s="57"/>
    </row>
    <row r="25" spans="2:14" hidden="1" x14ac:dyDescent="0.3">
      <c r="C25" s="53" t="s">
        <v>16</v>
      </c>
      <c r="F25" s="57"/>
    </row>
    <row r="26" spans="2:14" x14ac:dyDescent="0.3">
      <c r="C26" s="50" t="s">
        <v>17</v>
      </c>
      <c r="F26" s="57"/>
      <c r="I26" s="59">
        <f>SUM(I14:I25)</f>
        <v>14.36</v>
      </c>
      <c r="J26" s="59">
        <f>SUM(J14:J25)</f>
        <v>17.98</v>
      </c>
      <c r="K26" s="54"/>
      <c r="L26" s="60"/>
    </row>
    <row r="27" spans="2:14" x14ac:dyDescent="0.3">
      <c r="F27" s="55"/>
      <c r="I27" s="61"/>
      <c r="J27" s="61"/>
    </row>
    <row r="28" spans="2:14" x14ac:dyDescent="0.3">
      <c r="B28" s="50" t="s">
        <v>18</v>
      </c>
      <c r="F28" s="55"/>
      <c r="I28" s="55"/>
      <c r="J28" s="55"/>
    </row>
    <row r="29" spans="2:14" hidden="1" x14ac:dyDescent="0.3">
      <c r="C29" s="53" t="s">
        <v>19</v>
      </c>
      <c r="F29" s="55"/>
      <c r="I29" s="61"/>
      <c r="J29" s="61"/>
    </row>
    <row r="30" spans="2:14" hidden="1" x14ac:dyDescent="0.3">
      <c r="C30" s="53" t="s">
        <v>20</v>
      </c>
      <c r="F30" s="55"/>
      <c r="I30" s="61"/>
      <c r="J30" s="61"/>
    </row>
    <row r="31" spans="2:14" hidden="1" x14ac:dyDescent="0.3">
      <c r="C31" s="53" t="s">
        <v>21</v>
      </c>
      <c r="F31" s="55"/>
      <c r="I31" s="61">
        <v>0</v>
      </c>
      <c r="J31" s="61"/>
    </row>
    <row r="32" spans="2:14" hidden="1" x14ac:dyDescent="0.3">
      <c r="C32" s="53" t="s">
        <v>22</v>
      </c>
      <c r="F32" s="55"/>
      <c r="I32" s="61"/>
      <c r="J32" s="61"/>
    </row>
    <row r="33" spans="1:15" hidden="1" x14ac:dyDescent="0.3">
      <c r="C33" s="53" t="s">
        <v>23</v>
      </c>
      <c r="F33" s="55"/>
      <c r="I33" s="61"/>
      <c r="J33" s="61"/>
    </row>
    <row r="34" spans="1:15" x14ac:dyDescent="0.3">
      <c r="C34" s="50" t="s">
        <v>24</v>
      </c>
      <c r="I34" s="59">
        <f>SUM(I30:I31)</f>
        <v>0</v>
      </c>
      <c r="J34" s="59">
        <f>SUM(J30:J33)</f>
        <v>0</v>
      </c>
    </row>
    <row r="36" spans="1:15" x14ac:dyDescent="0.3">
      <c r="A36" s="49" t="s">
        <v>25</v>
      </c>
      <c r="F36" s="61"/>
      <c r="I36" s="62">
        <f>I26-I34</f>
        <v>14.36</v>
      </c>
      <c r="J36" s="62">
        <f>J26+J34</f>
        <v>17.98</v>
      </c>
    </row>
    <row r="37" spans="1:15" hidden="1" x14ac:dyDescent="0.3">
      <c r="A37" s="49" t="s">
        <v>26</v>
      </c>
      <c r="I37" s="55">
        <v>0</v>
      </c>
      <c r="J37" s="55">
        <v>0</v>
      </c>
    </row>
    <row r="38" spans="1:15" x14ac:dyDescent="0.3">
      <c r="A38" s="49"/>
      <c r="I38" s="57"/>
      <c r="J38" s="57"/>
    </row>
    <row r="39" spans="1:15" x14ac:dyDescent="0.3">
      <c r="A39" s="49" t="s">
        <v>40</v>
      </c>
      <c r="I39" s="17">
        <f>J41</f>
        <v>35439.61</v>
      </c>
      <c r="J39" s="17">
        <v>35421.629999999997</v>
      </c>
    </row>
    <row r="40" spans="1:15" x14ac:dyDescent="0.3">
      <c r="A40" s="49"/>
    </row>
    <row r="41" spans="1:15" s="49" customFormat="1" ht="17.25" thickBot="1" x14ac:dyDescent="0.35">
      <c r="A41" s="49" t="s">
        <v>35</v>
      </c>
      <c r="E41" s="63"/>
      <c r="H41" s="64" t="s">
        <v>5</v>
      </c>
      <c r="I41" s="65">
        <f>I36+I39</f>
        <v>35453.97</v>
      </c>
      <c r="J41" s="65">
        <f>J36+J39</f>
        <v>35439.61</v>
      </c>
    </row>
    <row r="42" spans="1:15" ht="17.25" thickTop="1" x14ac:dyDescent="0.3">
      <c r="I42" s="66">
        <f>I41-[2]FC1SFP!$K$11</f>
        <v>0</v>
      </c>
      <c r="J42" s="58">
        <f>J41-I39</f>
        <v>0</v>
      </c>
      <c r="O42" s="58">
        <f>J41-I39</f>
        <v>0</v>
      </c>
    </row>
    <row r="43" spans="1:15" x14ac:dyDescent="0.3">
      <c r="I43" s="54">
        <f>'[1]tb-Oct'!C10-'DETAILED F6SCF '!I41</f>
        <v>8336513.6699999999</v>
      </c>
    </row>
    <row r="44" spans="1:15" x14ac:dyDescent="0.3">
      <c r="I44" s="55"/>
    </row>
    <row r="45" spans="1:15" x14ac:dyDescent="0.3">
      <c r="I45" s="67"/>
    </row>
    <row r="46" spans="1:15" x14ac:dyDescent="0.3">
      <c r="C46" s="68"/>
      <c r="D46" s="69" t="s">
        <v>27</v>
      </c>
      <c r="E46" s="70"/>
    </row>
    <row r="47" spans="1:15" x14ac:dyDescent="0.3">
      <c r="C47" s="68"/>
      <c r="D47" s="69"/>
      <c r="E47" s="70"/>
    </row>
    <row r="48" spans="1:15" x14ac:dyDescent="0.3">
      <c r="C48" s="68"/>
      <c r="D48" s="71"/>
      <c r="E48" s="70"/>
    </row>
    <row r="49" spans="3:10" s="49" customFormat="1" x14ac:dyDescent="0.3">
      <c r="C49" s="72"/>
      <c r="D49" s="73"/>
      <c r="E49" s="74" t="s">
        <v>28</v>
      </c>
    </row>
    <row r="50" spans="3:10" x14ac:dyDescent="0.3">
      <c r="C50" s="68"/>
      <c r="D50" s="71"/>
      <c r="E50" s="75" t="s">
        <v>29</v>
      </c>
    </row>
    <row r="51" spans="3:10" x14ac:dyDescent="0.3">
      <c r="D51" s="76"/>
      <c r="E51" s="77"/>
      <c r="F51" s="78"/>
      <c r="G51" s="79"/>
      <c r="H51" s="80"/>
    </row>
    <row r="52" spans="3:10" x14ac:dyDescent="0.3">
      <c r="I52" s="58"/>
      <c r="J52" s="58"/>
    </row>
    <row r="53" spans="3:10" x14ac:dyDescent="0.3">
      <c r="I53" s="56"/>
      <c r="J53" s="56">
        <v>35439.61</v>
      </c>
    </row>
    <row r="54" spans="3:10" x14ac:dyDescent="0.3">
      <c r="I54" s="58"/>
      <c r="J54" s="58">
        <f>J41-J53</f>
        <v>0</v>
      </c>
    </row>
  </sheetData>
  <mergeCells count="5">
    <mergeCell ref="A1:J1"/>
    <mergeCell ref="A2:J2"/>
    <mergeCell ref="A3:J3"/>
    <mergeCell ref="A4:J4"/>
    <mergeCell ref="A5:J5"/>
  </mergeCells>
  <printOptions horizontalCentered="1"/>
  <pageMargins left="0.7" right="0.45" top="0.75" bottom="0.75" header="0.3" footer="0.3"/>
  <pageSetup paperSize="9" scale="94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CONDENSED F6SCF</vt:lpstr>
      <vt:lpstr>DETAILED F6SCF </vt:lpstr>
      <vt:lpstr>'CONDENSED F6SCF'!Print_Area</vt:lpstr>
      <vt:lpstr>'DETAILED F6SCF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</dc:creator>
  <cp:lastModifiedBy>Valene G. Miñoza</cp:lastModifiedBy>
  <cp:lastPrinted>2023-02-27T01:08:58Z</cp:lastPrinted>
  <dcterms:created xsi:type="dcterms:W3CDTF">2021-01-13T02:23:11Z</dcterms:created>
  <dcterms:modified xsi:type="dcterms:W3CDTF">2023-10-06T08:41:37Z</dcterms:modified>
</cp:coreProperties>
</file>